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R-Systems Multipler 1_génération calcul SR - oscillateur référence" sheetId="1" r:id="rId1"/>
  </sheets>
  <definedNames>
    <definedName name="clk" localSheetId="0">'SR-Systems Multipler 1_génération calcul SR - oscillateur référence'!$G$6</definedName>
    <definedName name="da" localSheetId="0">'SR-Systems Multipler 1_génération calcul SR - oscillateur référence'!$G$11</definedName>
    <definedName name="Excel_BuiltIn_Print_Area" localSheetId="0">'SR-Systems Multipler 1_génération calcul SR - oscillateur référence'!$A$1:$H$53</definedName>
    <definedName name="FEC" localSheetId="0">'SR-Systems Multipler 1_génération calcul SR - oscillateur référence'!$G$9</definedName>
  </definedNames>
  <calcPr fullCalcOnLoad="1"/>
</workbook>
</file>

<file path=xl/sharedStrings.xml><?xml version="1.0" encoding="utf-8"?>
<sst xmlns="http://schemas.openxmlformats.org/spreadsheetml/2006/main" count="48" uniqueCount="47">
  <si>
    <t>Relation entre le SR, la BW et le Bitrate</t>
  </si>
  <si>
    <t>Calcul selon les indications du manuel de SR-Systems / HB9JNX</t>
  </si>
  <si>
    <t>Traduction et update de HB9IAM  7-2004</t>
  </si>
  <si>
    <t>Entrez la fréquence de l'oscillateur d'horloge en MHz:</t>
  </si>
  <si>
    <t>MCLK master clock U4 on Multipler Board (original 60 MHz)</t>
  </si>
  <si>
    <t>Indiquer votre FEC:</t>
  </si>
  <si>
    <t>indiquer le débit audio en Kbit:</t>
  </si>
  <si>
    <t>Valeurs donnée par</t>
  </si>
  <si>
    <t>Valeur du SR en</t>
  </si>
  <si>
    <t xml:space="preserve"> valeurs calculées:</t>
  </si>
  <si>
    <t>Debit libre pour</t>
  </si>
  <si>
    <t>le soft et le X-tal</t>
  </si>
  <si>
    <t>fonct. div. &amp; clk</t>
  </si>
  <si>
    <t>debit total du /des Streams</t>
  </si>
  <si>
    <t>le TS video</t>
  </si>
  <si>
    <t>divider ratio</t>
  </si>
  <si>
    <t>CLK (MHz)</t>
  </si>
  <si>
    <t>SR MS/sec</t>
  </si>
  <si>
    <t>BW (MHz)</t>
  </si>
  <si>
    <t>Bitrate Mbit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</si>
  <si>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</si>
  <si>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</si>
  <si>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</si>
  <si>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</si>
  <si>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</si>
  <si>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 xml:space="preserve">      13</t>
  </si>
  <si>
    <t xml:space="preserve">      14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</si>
  <si>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</si>
  <si>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</si>
  <si>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</si>
  <si>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</si>
  <si>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</si>
  <si>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</si>
  <si>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21</t>
  </si>
  <si>
    <t xml:space="preserve">      22</t>
  </si>
  <si>
    <t xml:space="preserve">      23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</si>
  <si>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</si>
  <si>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</si>
  <si>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</si>
  <si>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</si>
  <si>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</si>
  <si>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</si>
  <si>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</si>
  <si>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</si>
  <si>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</si>
  <si>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>© Pierre Binggeli HB9IAM = F8BXA</t>
  </si>
  <si>
    <t>trans-video@bluewin.ch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</si>
</sst>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 ?/?"/>
    <numFmt numFmtId="166" formatCode="@"/>
    <numFmt numFmtId="167" formatCode="0.000"/>
    <numFmt numFmtId="168" formatCode="0.00"/>
    <numFmt numFmtId="169" formatCode="DD/MM/YYYY"/>
  </numFmts>
  <fonts count="4">
    <font>
      <sz val="10"/>
      <name val="Arial"/>
      <family val="2"/>
    </font>
    <font>
      <u val="single"/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</cellStyleXfs>
  <cellXfs count="86">
    <xf numFmtId="164" fontId="0" fillId="0" borderId="0" xfId="0" applyAlignment="1">
      <alignment/>
    </xf>
    <xf numFmtId="164" fontId="0" fillId="0" borderId="0" xfId="21">
      <alignment/>
      <protection/>
    </xf>
    <xf numFmtId="164" fontId="1" fillId="0" borderId="0" xfId="21" applyFont="1">
      <alignment/>
      <protection/>
    </xf>
    <xf numFmtId="164" fontId="0" fillId="2" borderId="0" xfId="21" applyFont="1" applyFill="1" applyAlignment="1">
      <alignment horizontal="left"/>
      <protection/>
    </xf>
    <xf numFmtId="164" fontId="0" fillId="2" borderId="0" xfId="0" applyFill="1" applyAlignment="1">
      <alignment/>
    </xf>
    <xf numFmtId="164" fontId="0" fillId="2" borderId="1" xfId="21" applyFill="1" applyBorder="1" applyAlignment="1" applyProtection="1">
      <alignment horizontal="center"/>
      <protection locked="0"/>
    </xf>
    <xf numFmtId="164" fontId="0" fillId="0" borderId="0" xfId="21" applyFill="1">
      <alignment/>
      <protection/>
    </xf>
    <xf numFmtId="164" fontId="0" fillId="0" borderId="0" xfId="21" applyFill="1" applyAlignment="1">
      <alignment horizontal="right"/>
      <protection/>
    </xf>
    <xf numFmtId="164" fontId="0" fillId="3" borderId="0" xfId="21" applyFill="1">
      <alignment/>
      <protection/>
    </xf>
    <xf numFmtId="164" fontId="0" fillId="3" borderId="0" xfId="21" applyFont="1" applyFill="1" applyAlignment="1">
      <alignment horizontal="right"/>
      <protection/>
    </xf>
    <xf numFmtId="165" fontId="0" fillId="3" borderId="1" xfId="21" applyNumberFormat="1" applyFill="1" applyBorder="1" applyAlignment="1" applyProtection="1">
      <alignment horizontal="center"/>
      <protection locked="0"/>
    </xf>
    <xf numFmtId="165" fontId="0" fillId="0" borderId="0" xfId="21" applyNumberFormat="1" applyFill="1" applyBorder="1" applyProtection="1">
      <alignment/>
      <protection locked="0"/>
    </xf>
    <xf numFmtId="164" fontId="0" fillId="0" borderId="0" xfId="21" applyFill="1" applyBorder="1">
      <alignment/>
      <protection/>
    </xf>
    <xf numFmtId="164" fontId="0" fillId="0" borderId="0" xfId="21" applyFill="1" applyBorder="1" applyAlignment="1">
      <alignment horizontal="right"/>
      <protection/>
    </xf>
    <xf numFmtId="164" fontId="0" fillId="0" borderId="0" xfId="21" applyFill="1" applyBorder="1" applyAlignment="1">
      <alignment horizontal="center"/>
      <protection/>
    </xf>
    <xf numFmtId="164" fontId="2" fillId="0" borderId="0" xfId="21" applyFont="1" applyFill="1" applyBorder="1" applyAlignment="1">
      <alignment horizontal="left"/>
      <protection/>
    </xf>
    <xf numFmtId="164" fontId="0" fillId="4" borderId="0" xfId="21" applyFill="1" applyBorder="1">
      <alignment/>
      <protection/>
    </xf>
    <xf numFmtId="164" fontId="0" fillId="4" borderId="0" xfId="21" applyFill="1">
      <alignment/>
      <protection/>
    </xf>
    <xf numFmtId="164" fontId="0" fillId="4" borderId="0" xfId="21" applyFont="1" applyFill="1" applyBorder="1" applyAlignment="1">
      <alignment horizontal="right"/>
      <protection/>
    </xf>
    <xf numFmtId="164" fontId="0" fillId="4" borderId="1" xfId="21" applyFill="1" applyBorder="1" applyAlignment="1">
      <alignment horizontal="center"/>
      <protection/>
    </xf>
    <xf numFmtId="164" fontId="0" fillId="0" borderId="2" xfId="21" applyFont="1" applyBorder="1">
      <alignment/>
      <protection/>
    </xf>
    <xf numFmtId="164" fontId="0" fillId="0" borderId="3" xfId="21" applyBorder="1">
      <alignment/>
      <protection/>
    </xf>
    <xf numFmtId="164" fontId="0" fillId="0" borderId="2" xfId="21" applyFont="1" applyFill="1" applyBorder="1">
      <alignment/>
      <protection/>
    </xf>
    <xf numFmtId="164" fontId="0" fillId="0" borderId="3" xfId="21" applyFont="1" applyBorder="1" applyAlignment="1">
      <alignment horizontal="right"/>
      <protection/>
    </xf>
    <xf numFmtId="164" fontId="0" fillId="0" borderId="4" xfId="21" applyFont="1" applyFill="1" applyBorder="1">
      <alignment/>
      <protection/>
    </xf>
    <xf numFmtId="164" fontId="0" fillId="0" borderId="5" xfId="21" applyFont="1" applyBorder="1">
      <alignment/>
      <protection/>
    </xf>
    <xf numFmtId="164" fontId="0" fillId="0" borderId="6" xfId="21" applyBorder="1">
      <alignment/>
      <protection/>
    </xf>
    <xf numFmtId="166" fontId="0" fillId="0" borderId="5" xfId="21" applyNumberFormat="1" applyFont="1" applyBorder="1">
      <alignment/>
      <protection/>
    </xf>
    <xf numFmtId="164" fontId="0" fillId="0" borderId="7" xfId="21" applyBorder="1">
      <alignment/>
      <protection/>
    </xf>
    <xf numFmtId="164" fontId="0" fillId="0" borderId="8" xfId="21" applyFont="1" applyBorder="1" applyAlignment="1" applyProtection="1">
      <alignment horizontal="right"/>
      <protection locked="0"/>
    </xf>
    <xf numFmtId="164" fontId="0" fillId="0" borderId="9" xfId="21" applyFont="1" applyBorder="1">
      <alignment/>
      <protection/>
    </xf>
    <xf numFmtId="164" fontId="2" fillId="0" borderId="1" xfId="21" applyFont="1" applyFill="1" applyBorder="1">
      <alignment/>
      <protection/>
    </xf>
    <xf numFmtId="164" fontId="2" fillId="0" borderId="10" xfId="21" applyFont="1" applyFill="1" applyBorder="1">
      <alignment/>
      <protection/>
    </xf>
    <xf numFmtId="164" fontId="2" fillId="5" borderId="11" xfId="21" applyFont="1" applyFill="1" applyBorder="1" applyAlignment="1">
      <alignment horizontal="center"/>
      <protection/>
    </xf>
    <xf numFmtId="164" fontId="2" fillId="6" borderId="12" xfId="21" applyFont="1" applyFill="1" applyBorder="1" applyAlignment="1">
      <alignment horizontal="right"/>
      <protection/>
    </xf>
    <xf numFmtId="164" fontId="2" fillId="0" borderId="13" xfId="21" applyFont="1" applyFill="1" applyBorder="1" applyAlignment="1">
      <alignment horizontal="right"/>
      <protection/>
    </xf>
    <xf numFmtId="164" fontId="2" fillId="0" borderId="14" xfId="21" applyFont="1" applyFill="1" applyBorder="1" applyAlignment="1">
      <alignment horizontal="right"/>
      <protection/>
    </xf>
    <xf numFmtId="164" fontId="0" fillId="0" borderId="0" xfId="21" applyBorder="1">
      <alignment/>
      <protection/>
    </xf>
    <xf numFmtId="165" fontId="0" fillId="0" borderId="15" xfId="21" applyNumberFormat="1" applyBorder="1" applyAlignment="1">
      <alignment horizontal="center"/>
      <protection/>
    </xf>
    <xf numFmtId="164" fontId="0" fillId="0" borderId="16" xfId="21" applyBorder="1">
      <alignment/>
      <protection/>
    </xf>
    <xf numFmtId="167" fontId="0" fillId="0" borderId="17" xfId="21" applyNumberFormat="1" applyBorder="1">
      <alignment/>
      <protection/>
    </xf>
    <xf numFmtId="167" fontId="0" fillId="0" borderId="18" xfId="21" applyNumberFormat="1" applyBorder="1">
      <alignment/>
      <protection/>
    </xf>
    <xf numFmtId="168" fontId="0" fillId="0" borderId="19" xfId="21" applyNumberFormat="1" applyBorder="1">
      <alignment/>
      <protection/>
    </xf>
    <xf numFmtId="167" fontId="0" fillId="0" borderId="4" xfId="21" applyNumberFormat="1" applyBorder="1">
      <alignment/>
      <protection/>
    </xf>
    <xf numFmtId="168" fontId="0" fillId="0" borderId="0" xfId="21" applyNumberFormat="1" applyBorder="1">
      <alignment/>
      <protection/>
    </xf>
    <xf numFmtId="165" fontId="0" fillId="0" borderId="20" xfId="21" applyNumberFormat="1" applyBorder="1" applyAlignment="1">
      <alignment horizontal="center"/>
      <protection/>
    </xf>
    <xf numFmtId="164" fontId="0" fillId="0" borderId="21" xfId="21" applyBorder="1">
      <alignment/>
      <protection/>
    </xf>
    <xf numFmtId="167" fontId="0" fillId="0" borderId="22" xfId="21" applyNumberFormat="1" applyBorder="1">
      <alignment/>
      <protection/>
    </xf>
    <xf numFmtId="167" fontId="0" fillId="0" borderId="23" xfId="21" applyNumberFormat="1" applyBorder="1">
      <alignment/>
      <protection/>
    </xf>
    <xf numFmtId="168" fontId="0" fillId="0" borderId="24" xfId="21" applyNumberFormat="1" applyBorder="1">
      <alignment/>
      <protection/>
    </xf>
    <xf numFmtId="167" fontId="0" fillId="0" borderId="25" xfId="21" applyNumberFormat="1" applyBorder="1">
      <alignment/>
      <protection/>
    </xf>
    <xf numFmtId="165" fontId="0" fillId="7" borderId="20" xfId="21" applyNumberFormat="1" applyFill="1" applyBorder="1" applyAlignment="1">
      <alignment horizontal="center"/>
      <protection/>
    </xf>
    <xf numFmtId="164" fontId="0" fillId="7" borderId="21" xfId="21" applyFill="1" applyBorder="1">
      <alignment/>
      <protection/>
    </xf>
    <xf numFmtId="167" fontId="0" fillId="7" borderId="22" xfId="21" applyNumberFormat="1" applyFill="1" applyBorder="1">
      <alignment/>
      <protection/>
    </xf>
    <xf numFmtId="167" fontId="0" fillId="7" borderId="23" xfId="21" applyNumberFormat="1" applyFill="1" applyBorder="1">
      <alignment/>
      <protection/>
    </xf>
    <xf numFmtId="168" fontId="0" fillId="7" borderId="24" xfId="21" applyNumberFormat="1" applyFill="1" applyBorder="1">
      <alignment/>
      <protection/>
    </xf>
    <xf numFmtId="167" fontId="0" fillId="7" borderId="25" xfId="21" applyNumberFormat="1" applyFill="1" applyBorder="1">
      <alignment/>
      <protection/>
    </xf>
    <xf numFmtId="166" fontId="0" fillId="0" borderId="20" xfId="21" applyNumberFormat="1" applyFont="1" applyFill="1" applyBorder="1" applyAlignment="1">
      <alignment horizontal="left"/>
      <protection/>
    </xf>
    <xf numFmtId="164" fontId="0" fillId="0" borderId="21" xfId="21" applyFill="1" applyBorder="1">
      <alignment/>
      <protection/>
    </xf>
    <xf numFmtId="167" fontId="0" fillId="0" borderId="22" xfId="21" applyNumberFormat="1" applyFill="1" applyBorder="1">
      <alignment/>
      <protection/>
    </xf>
    <xf numFmtId="167" fontId="0" fillId="0" borderId="23" xfId="21" applyNumberFormat="1" applyFill="1" applyBorder="1">
      <alignment/>
      <protection/>
    </xf>
    <xf numFmtId="168" fontId="0" fillId="0" borderId="24" xfId="21" applyNumberFormat="1" applyFill="1" applyBorder="1">
      <alignment/>
      <protection/>
    </xf>
    <xf numFmtId="167" fontId="0" fillId="0" borderId="25" xfId="21" applyNumberFormat="1" applyFill="1" applyBorder="1">
      <alignment/>
      <protection/>
    </xf>
    <xf numFmtId="166" fontId="0" fillId="0" borderId="20" xfId="21" applyNumberFormat="1" applyFont="1" applyBorder="1" applyAlignment="1">
      <alignment horizontal="left"/>
      <protection/>
    </xf>
    <xf numFmtId="166" fontId="0" fillId="2" borderId="20" xfId="21" applyNumberFormat="1" applyFont="1" applyFill="1" applyBorder="1" applyAlignment="1">
      <alignment horizontal="left"/>
      <protection/>
    </xf>
    <xf numFmtId="164" fontId="0" fillId="2" borderId="21" xfId="21" applyFill="1" applyBorder="1">
      <alignment/>
      <protection/>
    </xf>
    <xf numFmtId="167" fontId="0" fillId="2" borderId="22" xfId="21" applyNumberFormat="1" applyFill="1" applyBorder="1">
      <alignment/>
      <protection/>
    </xf>
    <xf numFmtId="167" fontId="0" fillId="2" borderId="23" xfId="21" applyNumberFormat="1" applyFill="1" applyBorder="1">
      <alignment/>
      <protection/>
    </xf>
    <xf numFmtId="168" fontId="0" fillId="2" borderId="24" xfId="21" applyNumberFormat="1" applyFill="1" applyBorder="1">
      <alignment/>
      <protection/>
    </xf>
    <xf numFmtId="167" fontId="0" fillId="2" borderId="25" xfId="21" applyNumberFormat="1" applyFill="1" applyBorder="1">
      <alignment/>
      <protection/>
    </xf>
    <xf numFmtId="166" fontId="0" fillId="8" borderId="20" xfId="21" applyNumberFormat="1" applyFont="1" applyFill="1" applyBorder="1" applyAlignment="1">
      <alignment horizontal="left"/>
      <protection/>
    </xf>
    <xf numFmtId="164" fontId="0" fillId="8" borderId="21" xfId="21" applyFill="1" applyBorder="1">
      <alignment/>
      <protection/>
    </xf>
    <xf numFmtId="167" fontId="0" fillId="8" borderId="22" xfId="21" applyNumberFormat="1" applyFill="1" applyBorder="1">
      <alignment/>
      <protection/>
    </xf>
    <xf numFmtId="167" fontId="0" fillId="8" borderId="23" xfId="21" applyNumberFormat="1" applyFill="1" applyBorder="1">
      <alignment/>
      <protection/>
    </xf>
    <xf numFmtId="168" fontId="0" fillId="8" borderId="24" xfId="21" applyNumberFormat="1" applyFill="1" applyBorder="1">
      <alignment/>
      <protection/>
    </xf>
    <xf numFmtId="167" fontId="0" fillId="8" borderId="25" xfId="21" applyNumberFormat="1" applyFill="1" applyBorder="1">
      <alignment/>
      <protection/>
    </xf>
    <xf numFmtId="166" fontId="0" fillId="0" borderId="26" xfId="21" applyNumberFormat="1" applyFont="1" applyFill="1" applyBorder="1" applyAlignment="1">
      <alignment horizontal="left"/>
      <protection/>
    </xf>
    <xf numFmtId="164" fontId="0" fillId="0" borderId="14" xfId="21" applyFont="1" applyFill="1" applyBorder="1">
      <alignment/>
      <protection/>
    </xf>
    <xf numFmtId="167" fontId="0" fillId="0" borderId="27" xfId="21" applyNumberFormat="1" applyFont="1" applyFill="1" applyBorder="1">
      <alignment/>
      <protection/>
    </xf>
    <xf numFmtId="167" fontId="0" fillId="0" borderId="28" xfId="21" applyNumberFormat="1" applyFont="1" applyFill="1" applyBorder="1">
      <alignment/>
      <protection/>
    </xf>
    <xf numFmtId="168" fontId="0" fillId="0" borderId="29" xfId="21" applyNumberFormat="1" applyFont="1" applyFill="1" applyBorder="1">
      <alignment/>
      <protection/>
    </xf>
    <xf numFmtId="167" fontId="0" fillId="0" borderId="9" xfId="21" applyNumberFormat="1" applyFont="1" applyFill="1" applyBorder="1">
      <alignment/>
      <protection/>
    </xf>
    <xf numFmtId="164" fontId="0" fillId="0" borderId="0" xfId="0" applyFont="1" applyAlignment="1">
      <alignment/>
    </xf>
    <xf numFmtId="169" fontId="0" fillId="0" borderId="0" xfId="0" applyNumberFormat="1" applyAlignment="1">
      <alignment/>
    </xf>
    <xf numFmtId="164" fontId="3" fillId="0" borderId="0" xfId="20" applyNumberFormat="1" applyFont="1" applyFill="1" applyBorder="1" applyAlignment="1" applyProtection="1">
      <alignment horizontal="center"/>
      <protection/>
    </xf>
    <xf numFmtId="164" fontId="0" fillId="0" borderId="0" xfId="2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Calcul SR BR BW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-video@bluewin.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workbookViewId="0" topLeftCell="A4">
      <selection activeCell="I23" sqref="I23"/>
    </sheetView>
  </sheetViews>
  <sheetFormatPr defaultColWidth="10.28125" defaultRowHeight="12.75"/>
  <cols>
    <col min="1" max="1" width="4.00390625" style="1" customWidth="1"/>
    <col min="2" max="2" width="12.140625" style="1" customWidth="1"/>
    <col min="3" max="3" width="11.421875" style="1" customWidth="1"/>
    <col min="4" max="4" width="14.8515625" style="1" customWidth="1"/>
    <col min="5" max="6" width="11.421875" style="1" customWidth="1"/>
    <col min="7" max="7" width="13.00390625" style="1" customWidth="1"/>
    <col min="8" max="8" width="6.8515625" style="1" customWidth="1"/>
    <col min="9" max="16384" width="11.421875" style="1" customWidth="1"/>
  </cols>
  <sheetData>
    <row r="1" ht="18">
      <c r="B1" s="2" t="s">
        <v>0</v>
      </c>
    </row>
    <row r="3" ht="12.75">
      <c r="B3" s="1" t="s">
        <v>1</v>
      </c>
    </row>
    <row r="4" ht="12.75">
      <c r="B4" s="1" t="s">
        <v>2</v>
      </c>
    </row>
    <row r="5" ht="13.5"/>
    <row r="6" spans="2:7" ht="14.25">
      <c r="B6"/>
      <c r="C6" s="3" t="s">
        <v>3</v>
      </c>
      <c r="D6" s="4"/>
      <c r="E6" s="3"/>
      <c r="F6" s="4"/>
      <c r="G6" s="5">
        <v>60</v>
      </c>
    </row>
    <row r="7" spans="2:6" ht="14.25">
      <c r="B7"/>
      <c r="C7" s="3" t="s">
        <v>4</v>
      </c>
      <c r="D7" s="3"/>
      <c r="E7" s="3"/>
      <c r="F7" s="3"/>
    </row>
    <row r="8" spans="4:6" s="6" customFormat="1" ht="13.5">
      <c r="D8" s="7"/>
      <c r="E8" s="7"/>
      <c r="F8" s="7"/>
    </row>
    <row r="9" spans="5:7" ht="13.5">
      <c r="E9" s="8"/>
      <c r="F9" s="9" t="s">
        <v>5</v>
      </c>
      <c r="G9" s="10">
        <v>0.75</v>
      </c>
    </row>
    <row r="10" spans="3:9" s="6" customFormat="1" ht="13.5">
      <c r="C10" s="7"/>
      <c r="D10" s="11"/>
      <c r="F10" s="12"/>
      <c r="G10" s="13"/>
      <c r="H10" s="14"/>
      <c r="I10" s="15"/>
    </row>
    <row r="11" spans="3:9" s="6" customFormat="1" ht="13.5">
      <c r="C11" s="7"/>
      <c r="D11" s="16"/>
      <c r="E11" s="17"/>
      <c r="F11" s="18" t="s">
        <v>6</v>
      </c>
      <c r="G11" s="19">
        <v>192</v>
      </c>
      <c r="H11" s="14"/>
      <c r="I11" s="15"/>
    </row>
    <row r="12" ht="13.5"/>
    <row r="13" spans="2:7" ht="12.75">
      <c r="B13" s="20" t="s">
        <v>7</v>
      </c>
      <c r="C13" s="21"/>
      <c r="D13" s="22" t="s">
        <v>8</v>
      </c>
      <c r="E13" s="20"/>
      <c r="F13" s="23" t="s">
        <v>9</v>
      </c>
      <c r="G13" s="24" t="s">
        <v>10</v>
      </c>
    </row>
    <row r="14" spans="2:7" ht="13.5">
      <c r="B14" s="25" t="s">
        <v>11</v>
      </c>
      <c r="C14" s="26"/>
      <c r="D14" s="27" t="s">
        <v>12</v>
      </c>
      <c r="E14" s="28"/>
      <c r="F14" s="29" t="s">
        <v>13</v>
      </c>
      <c r="G14" s="30" t="s">
        <v>14</v>
      </c>
    </row>
    <row r="15" spans="2:8" ht="13.5">
      <c r="B15" s="31" t="s">
        <v>15</v>
      </c>
      <c r="C15" s="32" t="s">
        <v>16</v>
      </c>
      <c r="D15" s="33" t="s">
        <v>17</v>
      </c>
      <c r="E15" s="34" t="s">
        <v>18</v>
      </c>
      <c r="F15" s="35" t="s">
        <v>19</v>
      </c>
      <c r="G15" s="36" t="s">
        <v>19</v>
      </c>
      <c r="H15" s="37"/>
    </row>
    <row r="16" spans="2:8" ht="12.75">
      <c r="B16" s="38">
        <v>4</v>
      </c>
      <c r="C16" s="39">
        <f aca="true" t="shared" si="0" ref="C16:C51">clk</f>
        <v>60</v>
      </c>
      <c r="D16" s="40">
        <f aca="true" t="shared" si="1" ref="D16:D51">2*(C16/B16)</f>
        <v>30</v>
      </c>
      <c r="E16" s="41">
        <f aca="true" t="shared" si="2" ref="E16:E51">D16*4/3</f>
        <v>40</v>
      </c>
      <c r="F16" s="42">
        <f aca="true" t="shared" si="3" ref="F16:F51">2*(D16*FEC*188/204)</f>
        <v>41.470588235294116</v>
      </c>
      <c r="G16" s="43">
        <f aca="true" t="shared" si="4" ref="G16:G51">0.000977*((F16*1024)-da)</f>
        <v>41.301583058823525</v>
      </c>
      <c r="H16" s="44"/>
    </row>
    <row r="17" spans="2:8" ht="12.75">
      <c r="B17" s="45">
        <v>4.333333333333333</v>
      </c>
      <c r="C17" s="46">
        <f t="shared" si="0"/>
        <v>60</v>
      </c>
      <c r="D17" s="47">
        <f t="shared" si="1"/>
        <v>27.692307692307693</v>
      </c>
      <c r="E17" s="48">
        <f t="shared" si="2"/>
        <v>36.92307692307693</v>
      </c>
      <c r="F17" s="49">
        <f t="shared" si="3"/>
        <v>38.28054298642534</v>
      </c>
      <c r="G17" s="50">
        <f t="shared" si="4"/>
        <v>38.11010866968326</v>
      </c>
      <c r="H17" s="37"/>
    </row>
    <row r="18" spans="2:8" ht="12.75">
      <c r="B18" s="45">
        <v>4.5</v>
      </c>
      <c r="C18" s="46">
        <f t="shared" si="0"/>
        <v>60</v>
      </c>
      <c r="D18" s="47">
        <f t="shared" si="1"/>
        <v>26.666666666666668</v>
      </c>
      <c r="E18" s="48">
        <f t="shared" si="2"/>
        <v>35.55555555555556</v>
      </c>
      <c r="F18" s="49">
        <f t="shared" si="3"/>
        <v>36.86274509803921</v>
      </c>
      <c r="G18" s="50">
        <f t="shared" si="4"/>
        <v>36.69167560784314</v>
      </c>
      <c r="H18" s="37"/>
    </row>
    <row r="19" spans="2:7" ht="12.75">
      <c r="B19" s="45">
        <f>14/3</f>
        <v>4.666666666666667</v>
      </c>
      <c r="C19" s="46">
        <f t="shared" si="0"/>
        <v>60</v>
      </c>
      <c r="D19" s="47">
        <f t="shared" si="1"/>
        <v>25.71428571428571</v>
      </c>
      <c r="E19" s="48">
        <f t="shared" si="2"/>
        <v>34.285714285714285</v>
      </c>
      <c r="F19" s="49">
        <f t="shared" si="3"/>
        <v>35.54621848739495</v>
      </c>
      <c r="G19" s="50">
        <f t="shared" si="4"/>
        <v>35.37455919327731</v>
      </c>
    </row>
    <row r="20" spans="2:7" ht="12.75">
      <c r="B20" s="45">
        <v>5</v>
      </c>
      <c r="C20" s="46">
        <f t="shared" si="0"/>
        <v>60</v>
      </c>
      <c r="D20" s="47">
        <f t="shared" si="1"/>
        <v>24</v>
      </c>
      <c r="E20" s="48">
        <f t="shared" si="2"/>
        <v>32</v>
      </c>
      <c r="F20" s="49">
        <f t="shared" si="3"/>
        <v>33.1764705882353</v>
      </c>
      <c r="G20" s="50">
        <f t="shared" si="4"/>
        <v>33.003749647058825</v>
      </c>
    </row>
    <row r="21" spans="2:7" ht="12.75">
      <c r="B21" s="51">
        <f>16/3</f>
        <v>5.333333333333333</v>
      </c>
      <c r="C21" s="52">
        <f t="shared" si="0"/>
        <v>60</v>
      </c>
      <c r="D21" s="53">
        <f t="shared" si="1"/>
        <v>22.5</v>
      </c>
      <c r="E21" s="54">
        <f t="shared" si="2"/>
        <v>30</v>
      </c>
      <c r="F21" s="55">
        <f t="shared" si="3"/>
        <v>31.102941176470587</v>
      </c>
      <c r="G21" s="56">
        <f t="shared" si="4"/>
        <v>30.929291294117647</v>
      </c>
    </row>
    <row r="22" spans="2:7" ht="12.75">
      <c r="B22" s="45">
        <v>5.5</v>
      </c>
      <c r="C22" s="46">
        <f t="shared" si="0"/>
        <v>60</v>
      </c>
      <c r="D22" s="47">
        <f t="shared" si="1"/>
        <v>21.818181818181817</v>
      </c>
      <c r="E22" s="48">
        <f t="shared" si="2"/>
        <v>29.09090909090909</v>
      </c>
      <c r="F22" s="49">
        <f t="shared" si="3"/>
        <v>30.16042780748663</v>
      </c>
      <c r="G22" s="50">
        <f t="shared" si="4"/>
        <v>29.986355679144385</v>
      </c>
    </row>
    <row r="23" spans="2:7" ht="12.75">
      <c r="B23" s="45">
        <v>6</v>
      </c>
      <c r="C23" s="46">
        <f t="shared" si="0"/>
        <v>60</v>
      </c>
      <c r="D23" s="47">
        <f t="shared" si="1"/>
        <v>20</v>
      </c>
      <c r="E23" s="48">
        <f t="shared" si="2"/>
        <v>26.666666666666668</v>
      </c>
      <c r="F23" s="49">
        <f t="shared" si="3"/>
        <v>27.647058823529413</v>
      </c>
      <c r="G23" s="50">
        <f t="shared" si="4"/>
        <v>27.471860705882353</v>
      </c>
    </row>
    <row r="24" spans="2:7" ht="12.75">
      <c r="B24" s="45">
        <v>6.5</v>
      </c>
      <c r="C24" s="46">
        <f t="shared" si="0"/>
        <v>60</v>
      </c>
      <c r="D24" s="47">
        <f t="shared" si="1"/>
        <v>18.46153846153846</v>
      </c>
      <c r="E24" s="48">
        <f t="shared" si="2"/>
        <v>24.615384615384613</v>
      </c>
      <c r="F24" s="49">
        <f t="shared" si="3"/>
        <v>25.520361990950224</v>
      </c>
      <c r="G24" s="50">
        <f t="shared" si="4"/>
        <v>25.34421111312217</v>
      </c>
    </row>
    <row r="25" spans="2:7" ht="12.75">
      <c r="B25" s="45">
        <v>7</v>
      </c>
      <c r="C25" s="46">
        <f t="shared" si="0"/>
        <v>60</v>
      </c>
      <c r="D25" s="47">
        <f t="shared" si="1"/>
        <v>17.142857142857142</v>
      </c>
      <c r="E25" s="48">
        <f t="shared" si="2"/>
        <v>22.857142857142858</v>
      </c>
      <c r="F25" s="49">
        <f t="shared" si="3"/>
        <v>23.69747899159664</v>
      </c>
      <c r="G25" s="50">
        <f t="shared" si="4"/>
        <v>23.520511462184874</v>
      </c>
    </row>
    <row r="26" spans="2:7" ht="12.75">
      <c r="B26" s="45">
        <v>7.5</v>
      </c>
      <c r="C26" s="46">
        <f t="shared" si="0"/>
        <v>60</v>
      </c>
      <c r="D26" s="47">
        <f t="shared" si="1"/>
        <v>16</v>
      </c>
      <c r="E26" s="48">
        <f t="shared" si="2"/>
        <v>21.333333333333332</v>
      </c>
      <c r="F26" s="49">
        <f t="shared" si="3"/>
        <v>22.11764705882353</v>
      </c>
      <c r="G26" s="50">
        <f t="shared" si="4"/>
        <v>21.93997176470588</v>
      </c>
    </row>
    <row r="27" spans="2:7" s="6" customFormat="1" ht="12.75">
      <c r="B27" s="57" t="s">
        <v>20</v>
      </c>
      <c r="C27" s="58">
        <f t="shared" si="0"/>
        <v>60</v>
      </c>
      <c r="D27" s="59">
        <f t="shared" si="1"/>
        <v>15</v>
      </c>
      <c r="E27" s="60">
        <f t="shared" si="2"/>
        <v>20</v>
      </c>
      <c r="F27" s="61">
        <f t="shared" si="3"/>
        <v>20.735294117647058</v>
      </c>
      <c r="G27" s="62">
        <f t="shared" si="4"/>
        <v>20.556999529411765</v>
      </c>
    </row>
    <row r="28" spans="2:7" ht="12.75">
      <c r="B28" s="63" t="s">
        <v>21</v>
      </c>
      <c r="C28" s="46">
        <f t="shared" si="0"/>
        <v>60</v>
      </c>
      <c r="D28" s="47">
        <f t="shared" si="1"/>
        <v>13.333333333333334</v>
      </c>
      <c r="E28" s="48">
        <f t="shared" si="2"/>
        <v>17.77777777777778</v>
      </c>
      <c r="F28" s="49">
        <f t="shared" si="3"/>
        <v>18.431372549019606</v>
      </c>
      <c r="G28" s="50">
        <f t="shared" si="4"/>
        <v>18.25204580392157</v>
      </c>
    </row>
    <row r="29" spans="2:7" ht="12.75">
      <c r="B29" s="63" t="s">
        <v>22</v>
      </c>
      <c r="C29" s="46">
        <f t="shared" si="0"/>
        <v>60</v>
      </c>
      <c r="D29" s="47">
        <f t="shared" si="1"/>
        <v>12</v>
      </c>
      <c r="E29" s="48">
        <f t="shared" si="2"/>
        <v>16</v>
      </c>
      <c r="F29" s="49">
        <f t="shared" si="3"/>
        <v>16.58823529411765</v>
      </c>
      <c r="G29" s="50">
        <f t="shared" si="4"/>
        <v>16.408082823529412</v>
      </c>
    </row>
    <row r="30" spans="2:7" ht="12.75">
      <c r="B30" s="63" t="s">
        <v>23</v>
      </c>
      <c r="C30" s="46">
        <f t="shared" si="0"/>
        <v>60</v>
      </c>
      <c r="D30" s="47">
        <f t="shared" si="1"/>
        <v>10.909090909090908</v>
      </c>
      <c r="E30" s="48">
        <f t="shared" si="2"/>
        <v>14.545454545454545</v>
      </c>
      <c r="F30" s="49">
        <f t="shared" si="3"/>
        <v>15.080213903743315</v>
      </c>
      <c r="G30" s="50">
        <f t="shared" si="4"/>
        <v>14.899385839572192</v>
      </c>
    </row>
    <row r="31" spans="2:7" ht="12.75">
      <c r="B31" s="63" t="s">
        <v>24</v>
      </c>
      <c r="C31" s="46">
        <f t="shared" si="0"/>
        <v>60</v>
      </c>
      <c r="D31" s="59">
        <f t="shared" si="1"/>
        <v>10</v>
      </c>
      <c r="E31" s="60">
        <f t="shared" si="2"/>
        <v>13.333333333333334</v>
      </c>
      <c r="F31" s="61">
        <f t="shared" si="3"/>
        <v>13.823529411764707</v>
      </c>
      <c r="G31" s="50">
        <f t="shared" si="4"/>
        <v>13.642138352941178</v>
      </c>
    </row>
    <row r="32" spans="2:7" ht="12.75">
      <c r="B32" s="63" t="s">
        <v>25</v>
      </c>
      <c r="C32" s="46">
        <f t="shared" si="0"/>
        <v>60</v>
      </c>
      <c r="D32" s="47">
        <f t="shared" si="1"/>
        <v>9.23076923076923</v>
      </c>
      <c r="E32" s="48">
        <f t="shared" si="2"/>
        <v>12.307692307692307</v>
      </c>
      <c r="F32" s="49">
        <f t="shared" si="3"/>
        <v>12.760180995475112</v>
      </c>
      <c r="G32" s="50">
        <f t="shared" si="4"/>
        <v>12.578313556561085</v>
      </c>
    </row>
    <row r="33" spans="2:7" ht="12.75">
      <c r="B33" s="63" t="s">
        <v>26</v>
      </c>
      <c r="C33" s="46">
        <f t="shared" si="0"/>
        <v>60</v>
      </c>
      <c r="D33" s="47">
        <f t="shared" si="1"/>
        <v>8.571428571428571</v>
      </c>
      <c r="E33" s="48">
        <f t="shared" si="2"/>
        <v>11.428571428571429</v>
      </c>
      <c r="F33" s="49">
        <f t="shared" si="3"/>
        <v>11.84873949579832</v>
      </c>
      <c r="G33" s="50">
        <f t="shared" si="4"/>
        <v>11.666463731092438</v>
      </c>
    </row>
    <row r="34" spans="2:7" ht="12.75">
      <c r="B34" s="63" t="s">
        <v>27</v>
      </c>
      <c r="C34" s="46">
        <f t="shared" si="0"/>
        <v>60</v>
      </c>
      <c r="D34" s="47">
        <f t="shared" si="1"/>
        <v>8</v>
      </c>
      <c r="E34" s="48">
        <f t="shared" si="2"/>
        <v>10.666666666666666</v>
      </c>
      <c r="F34" s="49">
        <f t="shared" si="3"/>
        <v>11.058823529411764</v>
      </c>
      <c r="G34" s="50">
        <f t="shared" si="4"/>
        <v>10.876193882352942</v>
      </c>
    </row>
    <row r="35" spans="2:7" s="6" customFormat="1" ht="12.75">
      <c r="B35" s="64" t="s">
        <v>28</v>
      </c>
      <c r="C35" s="65">
        <f t="shared" si="0"/>
        <v>60</v>
      </c>
      <c r="D35" s="66">
        <f t="shared" si="1"/>
        <v>7.5</v>
      </c>
      <c r="E35" s="67">
        <f t="shared" si="2"/>
        <v>10</v>
      </c>
      <c r="F35" s="68">
        <f t="shared" si="3"/>
        <v>10.367647058823529</v>
      </c>
      <c r="G35" s="69">
        <f t="shared" si="4"/>
        <v>10.184707764705882</v>
      </c>
    </row>
    <row r="36" spans="2:8" ht="12.75">
      <c r="B36" s="63" t="s">
        <v>29</v>
      </c>
      <c r="C36" s="46">
        <f t="shared" si="0"/>
        <v>60</v>
      </c>
      <c r="D36" s="47">
        <f t="shared" si="1"/>
        <v>7.0588235294117645</v>
      </c>
      <c r="E36" s="48">
        <f t="shared" si="2"/>
        <v>9.411764705882353</v>
      </c>
      <c r="F36" s="49">
        <f t="shared" si="3"/>
        <v>9.757785467128027</v>
      </c>
      <c r="G36" s="50">
        <f t="shared" si="4"/>
        <v>9.5745729550173</v>
      </c>
      <c r="H36" s="6"/>
    </row>
    <row r="37" spans="2:7" ht="12.75">
      <c r="B37" s="57" t="s">
        <v>30</v>
      </c>
      <c r="C37" s="58">
        <f t="shared" si="0"/>
        <v>60</v>
      </c>
      <c r="D37" s="59">
        <f t="shared" si="1"/>
        <v>6.666666666666667</v>
      </c>
      <c r="E37" s="60">
        <f t="shared" si="2"/>
        <v>8.88888888888889</v>
      </c>
      <c r="F37" s="61">
        <f t="shared" si="3"/>
        <v>9.215686274509803</v>
      </c>
      <c r="G37" s="62">
        <f t="shared" si="4"/>
        <v>9.032230901960784</v>
      </c>
    </row>
    <row r="38" spans="2:7" ht="12.75">
      <c r="B38" s="57" t="s">
        <v>31</v>
      </c>
      <c r="C38" s="58">
        <f t="shared" si="0"/>
        <v>60</v>
      </c>
      <c r="D38" s="59">
        <f t="shared" si="1"/>
        <v>6.315789473684211</v>
      </c>
      <c r="E38" s="60">
        <f t="shared" si="2"/>
        <v>8.421052631578947</v>
      </c>
      <c r="F38" s="61">
        <f t="shared" si="3"/>
        <v>8.730650154798761</v>
      </c>
      <c r="G38" s="62">
        <f t="shared" si="4"/>
        <v>8.54697748606811</v>
      </c>
    </row>
    <row r="39" spans="2:7" ht="12.75">
      <c r="B39" s="57" t="s">
        <v>32</v>
      </c>
      <c r="C39" s="58">
        <f t="shared" si="0"/>
        <v>60</v>
      </c>
      <c r="D39" s="59">
        <f t="shared" si="1"/>
        <v>6</v>
      </c>
      <c r="E39" s="60">
        <f t="shared" si="2"/>
        <v>8</v>
      </c>
      <c r="F39" s="61">
        <f t="shared" si="3"/>
        <v>8.294117647058824</v>
      </c>
      <c r="G39" s="62">
        <f t="shared" si="4"/>
        <v>8.110249411764707</v>
      </c>
    </row>
    <row r="40" spans="2:7" ht="12.75">
      <c r="B40" s="57" t="s">
        <v>33</v>
      </c>
      <c r="C40" s="58">
        <f t="shared" si="0"/>
        <v>60</v>
      </c>
      <c r="D40" s="59">
        <f t="shared" si="1"/>
        <v>5.714285714285714</v>
      </c>
      <c r="E40" s="60">
        <f t="shared" si="2"/>
        <v>7.6190476190476195</v>
      </c>
      <c r="F40" s="61">
        <f t="shared" si="3"/>
        <v>7.899159663865546</v>
      </c>
      <c r="G40" s="62">
        <f t="shared" si="4"/>
        <v>7.715114487394957</v>
      </c>
    </row>
    <row r="41" spans="2:7" ht="12.75">
      <c r="B41" s="57" t="s">
        <v>34</v>
      </c>
      <c r="C41" s="58">
        <f t="shared" si="0"/>
        <v>60</v>
      </c>
      <c r="D41" s="59">
        <f t="shared" si="1"/>
        <v>5.454545454545454</v>
      </c>
      <c r="E41" s="60">
        <f t="shared" si="2"/>
        <v>7.2727272727272725</v>
      </c>
      <c r="F41" s="61">
        <f t="shared" si="3"/>
        <v>7.540106951871658</v>
      </c>
      <c r="G41" s="62">
        <f t="shared" si="4"/>
        <v>7.355900919786096</v>
      </c>
    </row>
    <row r="42" spans="2:7" ht="12.75">
      <c r="B42" s="57" t="s">
        <v>35</v>
      </c>
      <c r="C42" s="58">
        <f t="shared" si="0"/>
        <v>60</v>
      </c>
      <c r="D42" s="59">
        <f t="shared" si="1"/>
        <v>5.217391304347826</v>
      </c>
      <c r="E42" s="60">
        <f t="shared" si="2"/>
        <v>6.956521739130435</v>
      </c>
      <c r="F42" s="61">
        <f t="shared" si="3"/>
        <v>7.21227621483376</v>
      </c>
      <c r="G42" s="62">
        <f t="shared" si="4"/>
        <v>7.027923314578006</v>
      </c>
    </row>
    <row r="43" spans="2:7" s="6" customFormat="1" ht="12.75">
      <c r="B43" s="70" t="s">
        <v>36</v>
      </c>
      <c r="C43" s="71">
        <f t="shared" si="0"/>
        <v>60</v>
      </c>
      <c r="D43" s="72">
        <f t="shared" si="1"/>
        <v>5</v>
      </c>
      <c r="E43" s="73">
        <f t="shared" si="2"/>
        <v>6.666666666666667</v>
      </c>
      <c r="F43" s="74">
        <f t="shared" si="3"/>
        <v>6.911764705882353</v>
      </c>
      <c r="G43" s="75">
        <f t="shared" si="4"/>
        <v>6.727277176470588</v>
      </c>
    </row>
    <row r="44" spans="2:7" ht="12.75">
      <c r="B44" s="57" t="s">
        <v>37</v>
      </c>
      <c r="C44" s="58">
        <f t="shared" si="0"/>
        <v>60</v>
      </c>
      <c r="D44" s="59">
        <f t="shared" si="1"/>
        <v>4.8</v>
      </c>
      <c r="E44" s="60">
        <f t="shared" si="2"/>
        <v>6.3999999999999995</v>
      </c>
      <c r="F44" s="61">
        <f t="shared" si="3"/>
        <v>6.635294117647058</v>
      </c>
      <c r="G44" s="62">
        <f t="shared" si="4"/>
        <v>6.450682729411764</v>
      </c>
    </row>
    <row r="45" spans="2:7" ht="12.75">
      <c r="B45" s="57" t="s">
        <v>38</v>
      </c>
      <c r="C45" s="58">
        <f t="shared" si="0"/>
        <v>60</v>
      </c>
      <c r="D45" s="59">
        <f t="shared" si="1"/>
        <v>4.615384615384615</v>
      </c>
      <c r="E45" s="60">
        <f t="shared" si="2"/>
        <v>6.153846153846153</v>
      </c>
      <c r="F45" s="61">
        <f t="shared" si="3"/>
        <v>6.380090497737556</v>
      </c>
      <c r="G45" s="62">
        <f t="shared" si="4"/>
        <v>6.195364778280543</v>
      </c>
    </row>
    <row r="46" spans="2:7" ht="12.75">
      <c r="B46" s="57" t="s">
        <v>39</v>
      </c>
      <c r="C46" s="58">
        <f t="shared" si="0"/>
        <v>60</v>
      </c>
      <c r="D46" s="59">
        <f t="shared" si="1"/>
        <v>4.444444444444445</v>
      </c>
      <c r="E46" s="60">
        <f t="shared" si="2"/>
        <v>5.9259259259259265</v>
      </c>
      <c r="F46" s="61">
        <f t="shared" si="3"/>
        <v>6.143790849673203</v>
      </c>
      <c r="G46" s="62">
        <f t="shared" si="4"/>
        <v>5.9589592679738566</v>
      </c>
    </row>
    <row r="47" spans="2:7" ht="12.75">
      <c r="B47" s="57" t="s">
        <v>40</v>
      </c>
      <c r="C47" s="58">
        <f t="shared" si="0"/>
        <v>60</v>
      </c>
      <c r="D47" s="59">
        <f t="shared" si="1"/>
        <v>4.285714285714286</v>
      </c>
      <c r="E47" s="60">
        <f t="shared" si="2"/>
        <v>5.714285714285714</v>
      </c>
      <c r="F47" s="61">
        <f t="shared" si="3"/>
        <v>5.92436974789916</v>
      </c>
      <c r="G47" s="62">
        <f t="shared" si="4"/>
        <v>5.739439865546219</v>
      </c>
    </row>
    <row r="48" spans="2:7" ht="12.75">
      <c r="B48" s="57" t="s">
        <v>41</v>
      </c>
      <c r="C48" s="58">
        <f t="shared" si="0"/>
        <v>60</v>
      </c>
      <c r="D48" s="59">
        <f t="shared" si="1"/>
        <v>4.137931034482759</v>
      </c>
      <c r="E48" s="60">
        <f t="shared" si="2"/>
        <v>5.517241379310345</v>
      </c>
      <c r="F48" s="61">
        <f t="shared" si="3"/>
        <v>5.720081135902638</v>
      </c>
      <c r="G48" s="62">
        <f t="shared" si="4"/>
        <v>5.535059732251522</v>
      </c>
    </row>
    <row r="49" spans="2:7" ht="12.75">
      <c r="B49" s="57" t="s">
        <v>42</v>
      </c>
      <c r="C49" s="58">
        <f t="shared" si="0"/>
        <v>60</v>
      </c>
      <c r="D49" s="59">
        <f t="shared" si="1"/>
        <v>4</v>
      </c>
      <c r="E49" s="60">
        <f t="shared" si="2"/>
        <v>5.333333333333333</v>
      </c>
      <c r="F49" s="61">
        <f t="shared" si="3"/>
        <v>5.529411764705882</v>
      </c>
      <c r="G49" s="62">
        <f t="shared" si="4"/>
        <v>5.34430494117647</v>
      </c>
    </row>
    <row r="50" spans="2:7" ht="12.75">
      <c r="B50" s="57" t="s">
        <v>43</v>
      </c>
      <c r="C50" s="58">
        <f t="shared" si="0"/>
        <v>60</v>
      </c>
      <c r="D50" s="47">
        <f t="shared" si="1"/>
        <v>3.870967741935484</v>
      </c>
      <c r="E50" s="48">
        <f t="shared" si="2"/>
        <v>5.161290322580645</v>
      </c>
      <c r="F50" s="49">
        <f t="shared" si="3"/>
        <v>5.351043643263758</v>
      </c>
      <c r="G50" s="50">
        <f t="shared" si="4"/>
        <v>5.16585691081594</v>
      </c>
    </row>
    <row r="51" spans="2:7" ht="13.5">
      <c r="B51" s="76" t="s">
        <v>44</v>
      </c>
      <c r="C51" s="77">
        <f t="shared" si="0"/>
        <v>60</v>
      </c>
      <c r="D51" s="78">
        <f t="shared" si="1"/>
        <v>3.75</v>
      </c>
      <c r="E51" s="79">
        <f t="shared" si="2"/>
        <v>5</v>
      </c>
      <c r="F51" s="80">
        <f t="shared" si="3"/>
        <v>5.1838235294117645</v>
      </c>
      <c r="G51" s="81">
        <f t="shared" si="4"/>
        <v>4.998561882352941</v>
      </c>
    </row>
    <row r="53" spans="2:9" ht="12.75">
      <c r="B53" s="82" t="s">
        <v>45</v>
      </c>
      <c r="C53" s="82"/>
      <c r="D53" s="82"/>
      <c r="E53" s="83">
        <v>39680</v>
      </c>
      <c r="G53" s="84" t="s">
        <v>46</v>
      </c>
      <c r="H53" s="85"/>
      <c r="I53" s="85"/>
    </row>
  </sheetData>
  <sheetProtection selectLockedCells="1" selectUnlockedCells="1"/>
  <hyperlinks>
    <hyperlink ref="G53" r:id="rId1" display="trans-video@bluewin.ch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2017-12-16T12:00:01Z</dcterms:created>
  <dcterms:modified xsi:type="dcterms:W3CDTF">2017-12-16T12:05:11Z</dcterms:modified>
  <cp:category/>
  <cp:version/>
  <cp:contentType/>
  <cp:contentStatus/>
  <cp:revision>2</cp:revision>
</cp:coreProperties>
</file>